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80" windowHeight="10620"/>
  </bookViews>
  <sheets>
    <sheet name="Вып.плана." sheetId="2" r:id="rId1"/>
  </sheets>
  <definedNames>
    <definedName name="_xlnm.Print_Titles" localSheetId="0">Вып.плана.!$4:$5</definedName>
  </definedNames>
  <calcPr calcId="125725"/>
</workbook>
</file>

<file path=xl/calcChain.xml><?xml version="1.0" encoding="utf-8"?>
<calcChain xmlns="http://schemas.openxmlformats.org/spreadsheetml/2006/main">
  <c r="H43" i="2"/>
  <c r="H36"/>
  <c r="H37"/>
  <c r="H38"/>
  <c r="H39"/>
  <c r="H40"/>
  <c r="H41"/>
  <c r="H42"/>
  <c r="G36"/>
  <c r="G37"/>
  <c r="G38"/>
  <c r="G39"/>
  <c r="G40"/>
  <c r="G41"/>
  <c r="G42"/>
  <c r="G43"/>
  <c r="G44"/>
  <c r="G45"/>
  <c r="D46"/>
  <c r="E46"/>
  <c r="F46"/>
  <c r="F35"/>
  <c r="H47"/>
  <c r="F36"/>
  <c r="G35"/>
  <c r="H35" l="1"/>
  <c r="H20" l="1"/>
  <c r="H22"/>
  <c r="H21"/>
  <c r="H30"/>
  <c r="G30"/>
  <c r="H29"/>
  <c r="G29"/>
  <c r="G28"/>
  <c r="F27"/>
  <c r="E27"/>
  <c r="D27"/>
  <c r="H26"/>
  <c r="G26"/>
  <c r="F25"/>
  <c r="E25"/>
  <c r="H25" s="1"/>
  <c r="D25"/>
  <c r="H24"/>
  <c r="G24"/>
  <c r="F23"/>
  <c r="E23"/>
  <c r="D23"/>
  <c r="G22"/>
  <c r="G21"/>
  <c r="G20"/>
  <c r="F19"/>
  <c r="E19"/>
  <c r="D19"/>
  <c r="H18"/>
  <c r="G18"/>
  <c r="F17"/>
  <c r="E17"/>
  <c r="G17" s="1"/>
  <c r="D17"/>
  <c r="H16"/>
  <c r="G16"/>
  <c r="F15"/>
  <c r="E15"/>
  <c r="D15"/>
  <c r="H14"/>
  <c r="G14"/>
  <c r="H13"/>
  <c r="G13"/>
  <c r="H12"/>
  <c r="G12"/>
  <c r="F11"/>
  <c r="E11"/>
  <c r="D11"/>
  <c r="H10"/>
  <c r="G10"/>
  <c r="F9"/>
  <c r="E9"/>
  <c r="D9"/>
  <c r="H8"/>
  <c r="G8"/>
  <c r="F7"/>
  <c r="E7"/>
  <c r="D7"/>
  <c r="E6"/>
  <c r="E34"/>
  <c r="D34"/>
  <c r="H48"/>
  <c r="H49"/>
  <c r="H34" l="1"/>
  <c r="D6"/>
  <c r="H27"/>
  <c r="F6"/>
  <c r="F33" s="1"/>
  <c r="H9"/>
  <c r="H23"/>
  <c r="G7"/>
  <c r="G11"/>
  <c r="H11"/>
  <c r="H15"/>
  <c r="H17"/>
  <c r="H19"/>
  <c r="G23"/>
  <c r="G27"/>
  <c r="D33"/>
  <c r="G6"/>
  <c r="H7"/>
  <c r="G9"/>
  <c r="G15"/>
  <c r="G19"/>
  <c r="G25"/>
  <c r="E33"/>
  <c r="H6"/>
  <c r="G34"/>
  <c r="H46" l="1"/>
  <c r="G46"/>
  <c r="H33"/>
  <c r="G33"/>
</calcChain>
</file>

<file path=xl/sharedStrings.xml><?xml version="1.0" encoding="utf-8"?>
<sst xmlns="http://schemas.openxmlformats.org/spreadsheetml/2006/main" count="91" uniqueCount="87">
  <si>
    <t xml:space="preserve">                                  (подпись)</t>
  </si>
  <si>
    <t>Исполнитель    __________________</t>
  </si>
  <si>
    <t/>
  </si>
  <si>
    <t>Возврат остатков субсидий, субвенций и иных межбюджетных трансфертов, имеющих целевое назначений, прошлых лет из бюджетов муниципальных районов</t>
  </si>
  <si>
    <t>000.2.19.00.000.00.0000.000</t>
  </si>
  <si>
    <t>Иные межбюджетные трансферты</t>
  </si>
  <si>
    <t xml:space="preserve">Субвенции бюджетам субъектов Российской Федерации и муниципальных образований </t>
  </si>
  <si>
    <t>Субсидии бюджетам субъектов Российской Федерации и муниципальных образований (межбюджетные субсидии)</t>
  </si>
  <si>
    <t>Дотации бюджетам субъектов Российской Федерации и муниципальных образований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</si>
  <si>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</si>
  <si>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000.2.02.00.000.00.0000.000</t>
  </si>
  <si>
    <t>БЕЗВОЗМЕЗДНЫЕ ПОСТУПЛЕНИЯ</t>
  </si>
  <si>
    <t>000.2.00.00.000.00.0000.000</t>
  </si>
  <si>
    <t>Невыясненные поступления</t>
  </si>
  <si>
    <t>000.1.17.01.000.00.0000.000</t>
  </si>
  <si>
    <t>ПРОЧИЕ НЕНАЛОГОВЫЕ ДОХОДЫ</t>
  </si>
  <si>
    <t>000.1.17.00.000.00.0000.000</t>
  </si>
  <si>
    <t>ШТРАФЫ, САНКЦИИ, ВОЗМЕЩЕНИЕ УЩЕРБА</t>
  </si>
  <si>
    <t>000.1.16.00.000.00.0000.000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</si>
  <si>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</si>
  <si>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000.1.14.06.000.00.0000.000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</si>
  <si>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</si>
  <si>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000.1.14.02.000.00.0000.000</t>
  </si>
  <si>
    <t>ДОХОДЫ ОТ ПРОДАЖИ МАТЕРИАЛЬНЫХ И НЕМАТЕРИАЛЬНЫХ АКТИВОВ</t>
  </si>
  <si>
    <t>000.1.14.00.000.00.0000.000</t>
  </si>
  <si>
    <t>Доходы от оказания услуг и компенсации затрат государства</t>
  </si>
  <si>
    <t>000.1.13.01.000.00.0000.000</t>
  </si>
  <si>
    <t>ДОХОДЫ ОТ ОКАЗАНИЯ ПЛАТНЫХ УСЛУГ И КОМПЕНСАЦИИ ЗАТРАТ ГОСУДАРСТВА</t>
  </si>
  <si>
    <t>000.1.13.00.000.00.0000.000</t>
  </si>
  <si>
    <t>Плата за негативное воздействие на окружающую среду</t>
  </si>
  <si>
    <t>000.1.12.01.000.00.0000.000</t>
  </si>
  <si>
    <t>ПЛАТЕЖИ ПРИ ПОЛЬЗОВАНИИ ПРИРОДНЫМИ РЕСУРСАМИ</t>
  </si>
  <si>
    <t>000.1.12.00.000.00.0000.000</t>
  </si>
  <si>
    <t>Платежи от государственных и муниципальных унитарных предприятий</t>
  </si>
  <si>
    <t>000.1.11.07.000.00.0000.000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</si>
  <si>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</si>
  <si>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000.1.11.05.000.00.0000.000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</si>
  <si>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</si>
  <si>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</si>
  <si>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000.1.08.03.000.00.0000.000</t>
  </si>
  <si>
    <t>ГОСУДАРСТВЕННАЯ ПОШЛИНА</t>
  </si>
  <si>
    <t>000.1.08.00.000.00.0000.000</t>
  </si>
  <si>
    <t>Единый сельскохозяйственный налог</t>
  </si>
  <si>
    <t>000.1.05.03.000.00.0000.000</t>
  </si>
  <si>
    <t>Единый налог на вмененный доход для отдельных видов деятельности</t>
  </si>
  <si>
    <t>000.1.05.02.000.00.0000.000</t>
  </si>
  <si>
    <t>НАЛОГИ НА СОВОКУПНЫЙ ДОХОД</t>
  </si>
  <si>
    <t>000.1.05.00.000.00.0000.000</t>
  </si>
  <si>
    <t xml:space="preserve">Акцизы по подакцизным товарам (продукции), производимым на территории Российской Федерации </t>
  </si>
  <si>
    <t>000.1.03.02.000.00.0000.000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</si>
  <si>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</si>
  <si>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</si>
  <si>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доходы физических лиц</t>
  </si>
  <si>
    <t>000.1.01.02.000.00.0000.000</t>
  </si>
  <si>
    <t>НАЛОГИ НА ПРИБЫЛЬ, ДОХОДЫ</t>
  </si>
  <si>
    <t>000.1.01.00.000.00.0000.000</t>
  </si>
  <si>
    <t>ДОХОДЫ</t>
  </si>
  <si>
    <t>000.1.00.00.000.00.0000.000</t>
  </si>
  <si>
    <t>Наименование</t>
  </si>
  <si>
    <t>Код</t>
  </si>
  <si>
    <t xml:space="preserve">    Исполнение</t>
  </si>
  <si>
    <t>% к годовым назначениям</t>
  </si>
  <si>
    <t>000.2.02.20.000.00.0000.000</t>
  </si>
  <si>
    <t>000.2.02.30.000.00.0000.000</t>
  </si>
  <si>
    <t>000.2.02.40.000.00.0000.000</t>
  </si>
  <si>
    <t>000.2.02.15.000.00.0000.000</t>
  </si>
  <si>
    <t>000.2.19.60.000.00.0000.000</t>
  </si>
  <si>
    <t>000.1.06.00.000.00.0000.000</t>
  </si>
  <si>
    <t>НАЛОГИ НА ИМУЩЕСТВО</t>
  </si>
  <si>
    <t>000.1.06.04.000.00.0000.000</t>
  </si>
  <si>
    <t>Транспортный налог</t>
  </si>
  <si>
    <t>000.2.04.00.000.00.0000.000</t>
  </si>
  <si>
    <t>Безвозмездные поступления от негосударственных организаций</t>
  </si>
  <si>
    <t>000.1.05.04.000.00.0000.000</t>
  </si>
  <si>
    <t>000.1.11.09.000.00.0000.000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</si>
  <si>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</si>
  <si>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000.2.02.19.000.00.0000.000</t>
  </si>
  <si>
    <t>Прочие дотации бюджетам муниципальных районов</t>
  </si>
  <si>
    <t>000.2.02.49.000.00.0000.000</t>
  </si>
  <si>
    <t>Прочие межбюджетные трансферты, передаваемые бюджетам сельских поселений</t>
  </si>
  <si>
    <t>Годовые назначения на 2023 год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</si>
  <si>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</si>
  <si>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</t>
  </si>
  <si>
    <t>Сведения об исполнении бюджета Дергачевского муниципального района по доходам за  2023 год</t>
  </si>
  <si>
    <t>% к факту 2022 года</t>
  </si>
  <si>
    <t>Факт за 2022 год</t>
  </si>
  <si>
    <t>Факт за 2023 год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</si>
</sst>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alignment horizontal="left"/>
      <protection hidden="1"/>
    </xf>
    <xf numFmtId="0" fontId="4" fillId="3" borderId="5" xfId="1" applyNumberFormat="1" applyFont="1" applyFill="1" applyBorder="1" applyAlignment="1" applyProtection="1">
      <alignment horizontal="left" vertical="center" wrapText="1"/>
      <protection hidden="1"/>
    </xf>
    <xf numFmtId="0" fontId="4" fillId="3" borderId="6" xfId="1" applyNumberFormat="1" applyFont="1" applyFill="1" applyBorder="1" applyAlignment="1" applyProtection="1">
      <alignment horizontal="left" vertical="center" wrapText="1"/>
      <protection hidden="1"/>
    </xf>
    <xf numFmtId="0" fontId="4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4" borderId="6" xfId="1" applyNumberFormat="1" applyFont="1" applyFill="1" applyBorder="1" applyAlignment="1" applyProtection="1">
      <alignment horizontal="left" vertical="center" wrapText="1"/>
      <protection hidden="1"/>
    </xf>
    <xf numFmtId="0" fontId="4" fillId="2" borderId="5" xfId="1" applyNumberFormat="1" applyFont="1" applyFill="1" applyBorder="1" applyAlignment="1" applyProtection="1">
      <alignment horizontal="left" vertical="center" wrapText="1"/>
      <protection hidden="1"/>
    </xf>
    <xf numFmtId="0" fontId="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5" borderId="0" xfId="1" applyFont="1" applyFill="1" applyAlignment="1" applyProtection="1">
      <protection hidden="1"/>
    </xf>
    <xf numFmtId="0" fontId="3" fillId="5" borderId="0" xfId="1" applyNumberFormat="1" applyFont="1" applyFill="1" applyAlignment="1" applyProtection="1">
      <alignment horizontal="centerContinuous"/>
      <protection hidden="1"/>
    </xf>
    <xf numFmtId="0" fontId="3" fillId="5" borderId="1" xfId="1" applyNumberFormat="1" applyFont="1" applyFill="1" applyBorder="1" applyAlignment="1" applyProtection="1">
      <alignment horizontal="centerContinuous"/>
      <protection hidden="1"/>
    </xf>
    <xf numFmtId="0" fontId="1" fillId="5" borderId="0" xfId="1" applyFill="1"/>
    <xf numFmtId="0" fontId="8" fillId="5" borderId="0" xfId="1" applyFont="1" applyFill="1" applyAlignment="1" applyProtection="1">
      <protection hidden="1"/>
    </xf>
    <xf numFmtId="0" fontId="7" fillId="5" borderId="13" xfId="0" applyFont="1" applyFill="1" applyBorder="1" applyAlignment="1">
      <alignment wrapText="1"/>
    </xf>
    <xf numFmtId="0" fontId="7" fillId="5" borderId="13" xfId="0" applyFont="1" applyFill="1" applyBorder="1" applyAlignment="1">
      <alignment vertical="center" wrapText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2" fontId="6" fillId="0" borderId="13" xfId="1" applyNumberFormat="1" applyFont="1" applyBorder="1" applyAlignment="1"/>
    <xf numFmtId="164" fontId="4" fillId="5" borderId="13" xfId="1" applyNumberFormat="1" applyFont="1" applyFill="1" applyBorder="1" applyAlignment="1" applyProtection="1">
      <protection hidden="1"/>
    </xf>
    <xf numFmtId="164" fontId="4" fillId="4" borderId="5" xfId="1" applyNumberFormat="1" applyFont="1" applyFill="1" applyBorder="1" applyAlignment="1" applyProtection="1">
      <alignment vertical="center"/>
      <protection hidden="1"/>
    </xf>
    <xf numFmtId="164" fontId="4" fillId="3" borderId="5" xfId="1" applyNumberFormat="1" applyFont="1" applyFill="1" applyBorder="1" applyAlignment="1" applyProtection="1">
      <alignment vertical="center"/>
      <protection hidden="1"/>
    </xf>
    <xf numFmtId="164" fontId="4" fillId="2" borderId="5" xfId="1" applyNumberFormat="1" applyFont="1" applyFill="1" applyBorder="1" applyAlignment="1" applyProtection="1">
      <alignment vertical="center"/>
      <protection hidden="1"/>
    </xf>
    <xf numFmtId="164" fontId="4" fillId="0" borderId="2" xfId="1" applyNumberFormat="1" applyFont="1" applyFill="1" applyBorder="1" applyAlignment="1" applyProtection="1">
      <alignment vertical="center"/>
      <protection hidden="1"/>
    </xf>
    <xf numFmtId="0" fontId="1" fillId="0" borderId="0" xfId="1"/>
    <xf numFmtId="0" fontId="1" fillId="0" borderId="4" xfId="1" applyNumberFormat="1" applyFont="1" applyFill="1" applyBorder="1" applyAlignment="1" applyProtection="1">
      <alignment horizontal="left"/>
      <protection hidden="1"/>
    </xf>
    <xf numFmtId="0" fontId="6" fillId="3" borderId="13" xfId="2" applyNumberFormat="1" applyFont="1" applyFill="1" applyBorder="1" applyAlignment="1" applyProtection="1">
      <alignment horizontal="left" vertical="center" wrapText="1"/>
      <protection hidden="1"/>
    </xf>
    <xf numFmtId="0" fontId="6" fillId="3" borderId="5" xfId="2" applyNumberFormat="1" applyFont="1" applyFill="1" applyBorder="1" applyAlignment="1" applyProtection="1">
      <alignment horizontal="left" vertical="center" wrapText="1"/>
      <protection hidden="1"/>
    </xf>
    <xf numFmtId="0" fontId="6" fillId="3" borderId="5" xfId="1" applyNumberFormat="1" applyFont="1" applyFill="1" applyBorder="1" applyAlignment="1" applyProtection="1">
      <alignment horizontal="left" vertical="center" wrapText="1"/>
      <protection hidden="1"/>
    </xf>
    <xf numFmtId="0" fontId="6" fillId="3" borderId="6" xfId="1" applyNumberFormat="1" applyFont="1" applyFill="1" applyBorder="1" applyAlignment="1" applyProtection="1">
      <alignment horizontal="left" vertical="center" wrapText="1"/>
      <protection hidden="1"/>
    </xf>
    <xf numFmtId="0" fontId="6" fillId="3" borderId="1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wrapText="1"/>
      <protection hidden="1"/>
    </xf>
    <xf numFmtId="0" fontId="6" fillId="0" borderId="11" xfId="1" applyNumberFormat="1" applyFont="1" applyFill="1" applyBorder="1" applyAlignment="1" applyProtection="1">
      <alignment horizontal="center" wrapText="1"/>
      <protection hidden="1"/>
    </xf>
    <xf numFmtId="0" fontId="6" fillId="0" borderId="14" xfId="1" applyNumberFormat="1" applyFont="1" applyFill="1" applyBorder="1" applyAlignment="1" applyProtection="1">
      <alignment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top" wrapText="1"/>
      <protection hidden="1"/>
    </xf>
    <xf numFmtId="0" fontId="6" fillId="0" borderId="10" xfId="1" applyNumberFormat="1" applyFont="1" applyFill="1" applyBorder="1" applyAlignment="1" applyProtection="1">
      <alignment horizontal="center" vertical="top" wrapText="1"/>
      <protection hidden="1"/>
    </xf>
    <xf numFmtId="0" fontId="6" fillId="0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5" borderId="13" xfId="1" applyNumberFormat="1" applyFont="1" applyFill="1" applyBorder="1" applyAlignment="1" applyProtection="1">
      <alignment horizontal="center" vertical="center"/>
      <protection hidden="1"/>
    </xf>
    <xf numFmtId="2" fontId="6" fillId="0" borderId="13" xfId="1" applyNumberFormat="1" applyFont="1" applyBorder="1" applyAlignment="1">
      <alignment horizontal="center"/>
    </xf>
    <xf numFmtId="164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protection hidden="1"/>
    </xf>
    <xf numFmtId="164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justify" wrapText="1"/>
      <protection hidden="1"/>
    </xf>
    <xf numFmtId="0" fontId="6" fillId="2" borderId="7" xfId="1" applyNumberFormat="1" applyFont="1" applyFill="1" applyBorder="1" applyAlignment="1" applyProtection="1">
      <alignment horizontal="justify" wrapText="1"/>
      <protection hidden="1"/>
    </xf>
    <xf numFmtId="164" fontId="6" fillId="2" borderId="7" xfId="1" applyNumberFormat="1" applyFont="1" applyFill="1" applyBorder="1" applyAlignment="1" applyProtection="1">
      <alignment horizontal="justify"/>
      <protection hidden="1"/>
    </xf>
    <xf numFmtId="0" fontId="6" fillId="4" borderId="6" xfId="1" applyNumberFormat="1" applyFont="1" applyFill="1" applyBorder="1" applyAlignment="1" applyProtection="1">
      <alignment horizontal="justify" wrapText="1"/>
      <protection hidden="1"/>
    </xf>
    <xf numFmtId="0" fontId="6" fillId="4" borderId="5" xfId="1" applyNumberFormat="1" applyFont="1" applyFill="1" applyBorder="1" applyAlignment="1" applyProtection="1">
      <alignment horizontal="justify" wrapText="1"/>
      <protection hidden="1"/>
    </xf>
    <xf numFmtId="164" fontId="6" fillId="4" borderId="5" xfId="1" applyNumberFormat="1" applyFont="1" applyFill="1" applyBorder="1" applyAlignment="1" applyProtection="1">
      <alignment horizontal="justify"/>
      <protection hidden="1"/>
    </xf>
    <xf numFmtId="0" fontId="6" fillId="3" borderId="6" xfId="1" applyNumberFormat="1" applyFont="1" applyFill="1" applyBorder="1" applyAlignment="1" applyProtection="1">
      <alignment horizontal="justify" wrapText="1"/>
      <protection hidden="1"/>
    </xf>
    <xf numFmtId="0" fontId="6" fillId="3" borderId="5" xfId="1" applyNumberFormat="1" applyFont="1" applyFill="1" applyBorder="1" applyAlignment="1" applyProtection="1">
      <alignment horizontal="justify" wrapText="1"/>
      <protection hidden="1"/>
    </xf>
    <xf numFmtId="164" fontId="6" fillId="3" borderId="5" xfId="1" applyNumberFormat="1" applyFont="1" applyFill="1" applyBorder="1" applyAlignment="1" applyProtection="1">
      <alignment horizontal="justify"/>
      <protection hidden="1"/>
    </xf>
    <xf numFmtId="164" fontId="6" fillId="3" borderId="13" xfId="1" applyNumberFormat="1" applyFont="1" applyFill="1" applyBorder="1" applyAlignment="1" applyProtection="1">
      <alignment horizontal="justify"/>
      <protection hidden="1"/>
    </xf>
    <xf numFmtId="0" fontId="4" fillId="3" borderId="6" xfId="2" applyNumberFormat="1" applyFont="1" applyFill="1" applyBorder="1" applyAlignment="1" applyProtection="1">
      <alignment horizontal="justify" wrapText="1"/>
      <protection hidden="1"/>
    </xf>
    <xf numFmtId="0" fontId="4" fillId="3" borderId="5" xfId="2" applyNumberFormat="1" applyFont="1" applyFill="1" applyBorder="1" applyAlignment="1" applyProtection="1">
      <alignment horizontal="justify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13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showGridLines="0" showZeros="0" tabSelected="1" topLeftCell="A31" zoomScale="112" zoomScaleNormal="112" workbookViewId="0">
      <selection activeCell="H35" sqref="H35:H43"/>
    </sheetView>
  </sheetViews>
  <sheetFormatPr defaultColWidth="9.140625" defaultRowHeight="12.75"/>
  <cols>
    <col min="1" max="1" width="4.140625" style="1" customWidth="1"/>
    <col min="2" max="2" width="21.85546875" style="1" bestFit="1" customWidth="1"/>
    <col min="3" max="3" width="38.42578125" style="1" customWidth="1"/>
    <col min="4" max="6" width="14.42578125" style="1" customWidth="1"/>
    <col min="7" max="7" width="10.7109375" style="22" customWidth="1"/>
    <col min="8" max="247" width="9.140625" style="1" customWidth="1"/>
    <col min="248" max="16384" width="9.140625" style="1"/>
  </cols>
  <sheetData>
    <row r="1" spans="1:9" ht="12.75" customHeight="1">
      <c r="A1" s="6"/>
      <c r="B1" s="18"/>
      <c r="C1" s="18"/>
      <c r="D1" s="3"/>
      <c r="E1" s="3"/>
      <c r="F1" s="3"/>
      <c r="G1" s="23"/>
    </row>
    <row r="2" spans="1:9" ht="12.75" customHeight="1">
      <c r="A2" s="26" t="s">
        <v>83</v>
      </c>
      <c r="B2" s="17"/>
      <c r="C2" s="17"/>
      <c r="D2" s="16"/>
      <c r="E2" s="16"/>
      <c r="F2" s="16"/>
      <c r="G2" s="2"/>
      <c r="H2" s="2"/>
      <c r="I2" s="16"/>
    </row>
    <row r="3" spans="1:9" ht="11.25" customHeight="1" thickBot="1">
      <c r="A3" s="6"/>
      <c r="B3" s="3"/>
      <c r="C3" s="3"/>
      <c r="D3" s="3"/>
      <c r="E3" s="3"/>
      <c r="F3" s="3"/>
      <c r="G3" s="19"/>
    </row>
    <row r="4" spans="1:9" ht="15.75" customHeight="1">
      <c r="A4" s="8"/>
      <c r="B4" s="40" t="s">
        <v>59</v>
      </c>
      <c r="C4" s="41" t="s">
        <v>58</v>
      </c>
      <c r="D4" s="63" t="s">
        <v>80</v>
      </c>
      <c r="E4" s="42" t="s">
        <v>2</v>
      </c>
      <c r="F4" s="42" t="s">
        <v>2</v>
      </c>
      <c r="G4" s="65" t="s">
        <v>60</v>
      </c>
      <c r="H4" s="65"/>
    </row>
    <row r="5" spans="1:9" ht="45" customHeight="1" thickBot="1">
      <c r="A5" s="8"/>
      <c r="B5" s="43"/>
      <c r="C5" s="44"/>
      <c r="D5" s="64"/>
      <c r="E5" s="45" t="s">
        <v>86</v>
      </c>
      <c r="F5" s="45" t="s">
        <v>85</v>
      </c>
      <c r="G5" s="24" t="s">
        <v>61</v>
      </c>
      <c r="H5" s="25" t="s">
        <v>84</v>
      </c>
    </row>
    <row r="6" spans="1:9" ht="15" customHeight="1">
      <c r="A6" s="9"/>
      <c r="B6" s="51" t="s">
        <v>57</v>
      </c>
      <c r="C6" s="52" t="s">
        <v>56</v>
      </c>
      <c r="D6" s="53">
        <f>D7+D9+D11+D17+D19+D23+D25+D27+D30+D31+D15</f>
        <v>107362106.8</v>
      </c>
      <c r="E6" s="53">
        <f>E7+E9+E11+E17+E19+E23+E25+E27+E30+E31+E15</f>
        <v>92320352.250000015</v>
      </c>
      <c r="F6" s="53">
        <f>F7+F9+F11+F17+F19+F23+F25+F27+F30+F31+F15</f>
        <v>107416534.66</v>
      </c>
      <c r="G6" s="46">
        <f>E6/D6*100</f>
        <v>85.989698788213445</v>
      </c>
      <c r="H6" s="47">
        <f>E6/F6*100</f>
        <v>85.946127886378804</v>
      </c>
    </row>
    <row r="7" spans="1:9" ht="15" customHeight="1">
      <c r="A7" s="9"/>
      <c r="B7" s="54" t="s">
        <v>55</v>
      </c>
      <c r="C7" s="55" t="s">
        <v>54</v>
      </c>
      <c r="D7" s="56">
        <f>D8</f>
        <v>41863000</v>
      </c>
      <c r="E7" s="56">
        <f>E8</f>
        <v>40812827.950000003</v>
      </c>
      <c r="F7" s="56">
        <f>F8</f>
        <v>37121589.439999998</v>
      </c>
      <c r="G7" s="46">
        <f t="shared" ref="G7:G33" si="0">E7/D7*100</f>
        <v>97.491407567541756</v>
      </c>
      <c r="H7" s="47">
        <f t="shared" ref="H7:H33" si="1">E7/F7*100</f>
        <v>109.94364348532595</v>
      </c>
    </row>
    <row r="8" spans="1:9" ht="14.25" customHeight="1">
      <c r="A8" s="9"/>
      <c r="B8" s="57" t="s">
        <v>53</v>
      </c>
      <c r="C8" s="58" t="s">
        <v>52</v>
      </c>
      <c r="D8" s="59">
        <v>41863000</v>
      </c>
      <c r="E8" s="59">
        <v>40812827.950000003</v>
      </c>
      <c r="F8" s="59">
        <v>37121589.439999998</v>
      </c>
      <c r="G8" s="46">
        <f t="shared" si="0"/>
        <v>97.491407567541756</v>
      </c>
      <c r="H8" s="47">
        <f t="shared" si="1"/>
        <v>109.94364348532595</v>
      </c>
    </row>
    <row r="9" spans="1:9" ht="21.75" customHeight="1">
      <c r="A9" s="9"/>
      <c r="B9" s="54" t="s">
        <v>51</v>
      </c>
      <c r="C9" s="55" t="s">
        <v>50</v>
      </c>
      <c r="D9" s="56">
        <f>D10</f>
        <v>9788600</v>
      </c>
      <c r="E9" s="56">
        <f>E10</f>
        <v>10335817.6</v>
      </c>
      <c r="F9" s="56">
        <f>F10</f>
        <v>9860060.7899999991</v>
      </c>
      <c r="G9" s="46">
        <f t="shared" si="0"/>
        <v>105.59035612855772</v>
      </c>
      <c r="H9" s="47">
        <f t="shared" si="1"/>
        <v>104.82509002867924</v>
      </c>
    </row>
    <row r="10" spans="1:9" ht="33" customHeight="1">
      <c r="A10" s="9"/>
      <c r="B10" s="57" t="s">
        <v>49</v>
      </c>
      <c r="C10" s="58" t="s">
        <v>48</v>
      </c>
      <c r="D10" s="59">
        <v>9788600</v>
      </c>
      <c r="E10" s="59">
        <v>10335817.6</v>
      </c>
      <c r="F10" s="59">
        <v>9860060.7899999991</v>
      </c>
      <c r="G10" s="46">
        <f t="shared" si="0"/>
        <v>105.59035612855772</v>
      </c>
      <c r="H10" s="47">
        <f t="shared" si="1"/>
        <v>104.82509002867924</v>
      </c>
    </row>
    <row r="11" spans="1:9" ht="15" customHeight="1">
      <c r="A11" s="9"/>
      <c r="B11" s="54" t="s">
        <v>47</v>
      </c>
      <c r="C11" s="55" t="s">
        <v>46</v>
      </c>
      <c r="D11" s="56">
        <f>D12+D13+D14</f>
        <v>3262200</v>
      </c>
      <c r="E11" s="56">
        <f>E12+E13+E14</f>
        <v>2712247.92</v>
      </c>
      <c r="F11" s="56">
        <f>F12+F13+F14</f>
        <v>2786417.62</v>
      </c>
      <c r="G11" s="46">
        <f t="shared" si="0"/>
        <v>83.141681074121749</v>
      </c>
      <c r="H11" s="47">
        <f t="shared" si="1"/>
        <v>97.338170004825045</v>
      </c>
    </row>
    <row r="12" spans="1:9" ht="21.75" customHeight="1">
      <c r="A12" s="9"/>
      <c r="B12" s="57" t="s">
        <v>45</v>
      </c>
      <c r="C12" s="58" t="s">
        <v>44</v>
      </c>
      <c r="D12" s="59">
        <v>10000</v>
      </c>
      <c r="E12" s="59">
        <v>-82922.399999999994</v>
      </c>
      <c r="F12" s="59">
        <v>81406.009999999995</v>
      </c>
      <c r="G12" s="46">
        <f t="shared" si="0"/>
        <v>-829.22399999999993</v>
      </c>
      <c r="H12" s="47">
        <f t="shared" si="1"/>
        <v>-101.86274944564903</v>
      </c>
    </row>
    <row r="13" spans="1:9" ht="17.25" customHeight="1">
      <c r="A13" s="9"/>
      <c r="B13" s="57" t="s">
        <v>43</v>
      </c>
      <c r="C13" s="58" t="s">
        <v>42</v>
      </c>
      <c r="D13" s="59">
        <v>2620200</v>
      </c>
      <c r="E13" s="59">
        <v>2357933.09</v>
      </c>
      <c r="F13" s="59">
        <v>1809754.4</v>
      </c>
      <c r="G13" s="46">
        <f t="shared" si="0"/>
        <v>89.990576673536367</v>
      </c>
      <c r="H13" s="47">
        <f t="shared" si="1"/>
        <v>130.29022556872911</v>
      </c>
    </row>
    <row r="14" spans="1:9" ht="55.5" customHeight="1">
      <c r="A14" s="9"/>
      <c r="B14" s="57" t="s">
        <v>73</v>
      </c>
      <c r="C14" s="58" t="s">
        <v>81</v>
      </c>
      <c r="D14" s="59">
        <v>632000</v>
      </c>
      <c r="E14" s="59">
        <v>437237.23</v>
      </c>
      <c r="F14" s="59">
        <v>895257.21</v>
      </c>
      <c r="G14" s="46">
        <f t="shared" si="0"/>
        <v>69.183106012658229</v>
      </c>
      <c r="H14" s="47">
        <f>E14/F14*100</f>
        <v>48.839286086285746</v>
      </c>
    </row>
    <row r="15" spans="1:9" ht="15" customHeight="1">
      <c r="A15" s="9"/>
      <c r="B15" s="54" t="s">
        <v>67</v>
      </c>
      <c r="C15" s="55" t="s">
        <v>68</v>
      </c>
      <c r="D15" s="56">
        <f>D16</f>
        <v>19023000</v>
      </c>
      <c r="E15" s="56">
        <f>E16</f>
        <v>18290015.940000001</v>
      </c>
      <c r="F15" s="56">
        <f>F16</f>
        <v>16986640.859999999</v>
      </c>
      <c r="G15" s="46">
        <f t="shared" si="0"/>
        <v>96.146853493139901</v>
      </c>
      <c r="H15" s="47">
        <f t="shared" ref="H15:H16" si="2">E15/F15*100</f>
        <v>107.67294187674963</v>
      </c>
    </row>
    <row r="16" spans="1:9" ht="15" customHeight="1">
      <c r="A16" s="9"/>
      <c r="B16" s="57" t="s">
        <v>69</v>
      </c>
      <c r="C16" s="58" t="s">
        <v>70</v>
      </c>
      <c r="D16" s="59">
        <v>19023000</v>
      </c>
      <c r="E16" s="60">
        <v>18290015.940000001</v>
      </c>
      <c r="F16" s="60">
        <v>16986640.859999999</v>
      </c>
      <c r="G16" s="46">
        <f t="shared" si="0"/>
        <v>96.146853493139901</v>
      </c>
      <c r="H16" s="47">
        <f t="shared" si="2"/>
        <v>107.67294187674963</v>
      </c>
    </row>
    <row r="17" spans="1:8" ht="15" customHeight="1">
      <c r="A17" s="9"/>
      <c r="B17" s="54" t="s">
        <v>41</v>
      </c>
      <c r="C17" s="55" t="s">
        <v>40</v>
      </c>
      <c r="D17" s="56">
        <f>D18</f>
        <v>2170000</v>
      </c>
      <c r="E17" s="56">
        <f>E18</f>
        <v>2252097.9900000002</v>
      </c>
      <c r="F17" s="56">
        <f>F18</f>
        <v>1928143.34</v>
      </c>
      <c r="G17" s="46">
        <f t="shared" si="0"/>
        <v>103.78331751152075</v>
      </c>
      <c r="H17" s="47">
        <f t="shared" si="1"/>
        <v>116.80137795149608</v>
      </c>
    </row>
    <row r="18" spans="1:8" ht="24" customHeight="1">
      <c r="A18" s="9"/>
      <c r="B18" s="57" t="s">
        <v>39</v>
      </c>
      <c r="C18" s="58" t="s">
        <v>82</v>
      </c>
      <c r="D18" s="59">
        <v>2170000</v>
      </c>
      <c r="E18" s="59">
        <v>2252097.9900000002</v>
      </c>
      <c r="F18" s="59">
        <v>1928143.34</v>
      </c>
      <c r="G18" s="46">
        <f t="shared" si="0"/>
        <v>103.78331751152075</v>
      </c>
      <c r="H18" s="47">
        <f t="shared" si="1"/>
        <v>116.80137795149608</v>
      </c>
    </row>
    <row r="19" spans="1:8" ht="45.75" customHeight="1">
      <c r="A19" s="9"/>
      <c r="B19" s="54" t="s">
        <v>38</v>
      </c>
      <c r="C19" s="55" t="s">
        <v>37</v>
      </c>
      <c r="D19" s="56">
        <f>D20+D21+D22</f>
        <v>2922800</v>
      </c>
      <c r="E19" s="56">
        <f>E20+E21+E22</f>
        <v>2980076.38</v>
      </c>
      <c r="F19" s="56">
        <f>F20+F21+F22</f>
        <v>6514411.1699999999</v>
      </c>
      <c r="G19" s="46">
        <f t="shared" si="0"/>
        <v>101.95964075543999</v>
      </c>
      <c r="H19" s="47">
        <f t="shared" si="1"/>
        <v>45.745905535158286</v>
      </c>
    </row>
    <row r="20" spans="1:8" ht="80.25" customHeight="1">
      <c r="A20" s="9"/>
      <c r="B20" s="57" t="s">
        <v>36</v>
      </c>
      <c r="C20" s="58" t="s">
        <v>35</v>
      </c>
      <c r="D20" s="59">
        <v>2801800</v>
      </c>
      <c r="E20" s="59">
        <v>2861246.35</v>
      </c>
      <c r="F20" s="59">
        <v>6462530.8099999996</v>
      </c>
      <c r="G20" s="46">
        <f t="shared" si="0"/>
        <v>102.12171996573632</v>
      </c>
      <c r="H20" s="47">
        <f>E20/F20*100</f>
        <v>44.27439395062629</v>
      </c>
    </row>
    <row r="21" spans="1:8" s="33" customFormat="1" ht="28.5" customHeight="1">
      <c r="A21" s="34"/>
      <c r="B21" s="57" t="s">
        <v>34</v>
      </c>
      <c r="C21" s="58" t="s">
        <v>33</v>
      </c>
      <c r="D21" s="59">
        <v>61000</v>
      </c>
      <c r="E21" s="59">
        <v>60830.19</v>
      </c>
      <c r="F21" s="59">
        <v>22880.44</v>
      </c>
      <c r="G21" s="46">
        <f t="shared" si="0"/>
        <v>99.721622950819679</v>
      </c>
      <c r="H21" s="47">
        <f t="shared" si="1"/>
        <v>265.86110232145887</v>
      </c>
    </row>
    <row r="22" spans="1:8" ht="75.75" customHeight="1">
      <c r="A22" s="9"/>
      <c r="B22" s="61" t="s">
        <v>74</v>
      </c>
      <c r="C22" s="62" t="s">
        <v>75</v>
      </c>
      <c r="D22" s="59">
        <v>60000</v>
      </c>
      <c r="E22" s="59">
        <v>57999.839999999997</v>
      </c>
      <c r="F22" s="59">
        <v>28999.919999999998</v>
      </c>
      <c r="G22" s="46">
        <f t="shared" si="0"/>
        <v>96.666399999999996</v>
      </c>
      <c r="H22" s="47">
        <f t="shared" si="1"/>
        <v>200</v>
      </c>
    </row>
    <row r="23" spans="1:8" ht="38.25" customHeight="1">
      <c r="A23" s="9"/>
      <c r="B23" s="54" t="s">
        <v>32</v>
      </c>
      <c r="C23" s="55" t="s">
        <v>31</v>
      </c>
      <c r="D23" s="56">
        <f>D24</f>
        <v>69200</v>
      </c>
      <c r="E23" s="56">
        <f>E24</f>
        <v>21664</v>
      </c>
      <c r="F23" s="56">
        <f>F24</f>
        <v>70527.460000000006</v>
      </c>
      <c r="G23" s="46">
        <f t="shared" si="0"/>
        <v>31.306358381502893</v>
      </c>
      <c r="H23" s="47">
        <f t="shared" si="1"/>
        <v>30.717113589515343</v>
      </c>
    </row>
    <row r="24" spans="1:8" ht="21.75" customHeight="1">
      <c r="A24" s="9"/>
      <c r="B24" s="57" t="s">
        <v>30</v>
      </c>
      <c r="C24" s="58" t="s">
        <v>29</v>
      </c>
      <c r="D24" s="59">
        <v>69200</v>
      </c>
      <c r="E24" s="59">
        <v>21664</v>
      </c>
      <c r="F24" s="59">
        <v>70527.460000000006</v>
      </c>
      <c r="G24" s="46">
        <f t="shared" si="0"/>
        <v>31.306358381502893</v>
      </c>
      <c r="H24" s="47">
        <f t="shared" si="1"/>
        <v>30.717113589515343</v>
      </c>
    </row>
    <row r="25" spans="1:8" s="33" customFormat="1" ht="21.75" customHeight="1">
      <c r="A25" s="34"/>
      <c r="B25" s="54" t="s">
        <v>28</v>
      </c>
      <c r="C25" s="55" t="s">
        <v>27</v>
      </c>
      <c r="D25" s="56">
        <f>D26</f>
        <v>34600</v>
      </c>
      <c r="E25" s="56">
        <f>E26</f>
        <v>34602.5</v>
      </c>
      <c r="F25" s="56">
        <f>F26</f>
        <v>234769.82</v>
      </c>
      <c r="G25" s="46">
        <f t="shared" si="0"/>
        <v>100.007225433526</v>
      </c>
      <c r="H25" s="47">
        <f t="shared" si="1"/>
        <v>14.738904685448922</v>
      </c>
    </row>
    <row r="26" spans="1:8" ht="27.75" customHeight="1">
      <c r="A26" s="9"/>
      <c r="B26" s="57" t="s">
        <v>26</v>
      </c>
      <c r="C26" s="58" t="s">
        <v>25</v>
      </c>
      <c r="D26" s="59">
        <v>34600</v>
      </c>
      <c r="E26" s="59">
        <v>34602.5</v>
      </c>
      <c r="F26" s="59">
        <v>234769.82</v>
      </c>
      <c r="G26" s="46">
        <f t="shared" si="0"/>
        <v>100.007225433526</v>
      </c>
      <c r="H26" s="47">
        <f>E26/F26*100</f>
        <v>14.738904685448922</v>
      </c>
    </row>
    <row r="27" spans="1:8" ht="30.75" customHeight="1">
      <c r="A27" s="9"/>
      <c r="B27" s="54" t="s">
        <v>24</v>
      </c>
      <c r="C27" s="55" t="s">
        <v>23</v>
      </c>
      <c r="D27" s="56">
        <f>D28+D29</f>
        <v>27628706.800000001</v>
      </c>
      <c r="E27" s="56">
        <f>E28+E29</f>
        <v>14539827.460000001</v>
      </c>
      <c r="F27" s="56">
        <f>F28+F29</f>
        <v>31196239.969999999</v>
      </c>
      <c r="G27" s="46">
        <f t="shared" si="0"/>
        <v>52.625798106482492</v>
      </c>
      <c r="H27" s="47">
        <f t="shared" si="1"/>
        <v>46.60762795126044</v>
      </c>
    </row>
    <row r="28" spans="1:8" ht="75.75" customHeight="1">
      <c r="A28" s="9"/>
      <c r="B28" s="57" t="s">
        <v>22</v>
      </c>
      <c r="C28" s="58" t="s">
        <v>21</v>
      </c>
      <c r="D28" s="59">
        <v>3201000</v>
      </c>
      <c r="E28" s="59">
        <v>263600</v>
      </c>
      <c r="F28" s="59">
        <v>1758167.97</v>
      </c>
      <c r="G28" s="46">
        <f t="shared" si="0"/>
        <v>8.2349265854420501</v>
      </c>
      <c r="H28" s="46">
        <v>0</v>
      </c>
    </row>
    <row r="29" spans="1:8" ht="89.25" customHeight="1">
      <c r="A29" s="9"/>
      <c r="B29" s="57" t="s">
        <v>20</v>
      </c>
      <c r="C29" s="58" t="s">
        <v>19</v>
      </c>
      <c r="D29" s="59">
        <v>24427706.800000001</v>
      </c>
      <c r="E29" s="59">
        <v>14276227.460000001</v>
      </c>
      <c r="F29" s="59">
        <v>29438072</v>
      </c>
      <c r="G29" s="46">
        <f t="shared" si="0"/>
        <v>58.442765736814884</v>
      </c>
      <c r="H29" s="47">
        <f t="shared" si="1"/>
        <v>48.49579639590528</v>
      </c>
    </row>
    <row r="30" spans="1:8" ht="21.75" customHeight="1">
      <c r="A30" s="9"/>
      <c r="B30" s="54" t="s">
        <v>18</v>
      </c>
      <c r="C30" s="55" t="s">
        <v>17</v>
      </c>
      <c r="D30" s="56">
        <v>600000</v>
      </c>
      <c r="E30" s="56">
        <v>462142.54</v>
      </c>
      <c r="F30" s="56">
        <v>640530.22</v>
      </c>
      <c r="G30" s="46">
        <f t="shared" si="0"/>
        <v>77.023756666666671</v>
      </c>
      <c r="H30" s="47">
        <f t="shared" si="1"/>
        <v>72.149997856463358</v>
      </c>
    </row>
    <row r="31" spans="1:8" ht="21.75" customHeight="1">
      <c r="A31" s="9"/>
      <c r="B31" s="54" t="s">
        <v>16</v>
      </c>
      <c r="C31" s="55" t="s">
        <v>15</v>
      </c>
      <c r="D31" s="56">
        <v>0</v>
      </c>
      <c r="E31" s="56">
        <v>-120968.03</v>
      </c>
      <c r="F31" s="56">
        <v>77203.97</v>
      </c>
      <c r="G31" s="48">
        <v>0</v>
      </c>
      <c r="H31" s="46">
        <v>0</v>
      </c>
    </row>
    <row r="32" spans="1:8" ht="31.5" customHeight="1">
      <c r="A32" s="9"/>
      <c r="B32" s="57" t="s">
        <v>14</v>
      </c>
      <c r="C32" s="58" t="s">
        <v>13</v>
      </c>
      <c r="D32" s="59">
        <v>0</v>
      </c>
      <c r="E32" s="59">
        <v>-120968.03</v>
      </c>
      <c r="F32" s="59">
        <v>77203.97</v>
      </c>
      <c r="G32" s="48">
        <v>0</v>
      </c>
      <c r="H32" s="46">
        <v>0</v>
      </c>
    </row>
    <row r="33" spans="1:8" ht="0.75" hidden="1" customHeight="1" thickBot="1">
      <c r="A33" s="9"/>
      <c r="B33" s="49"/>
      <c r="C33" s="49"/>
      <c r="D33" s="50" t="e">
        <f>#REF!+D6</f>
        <v>#REF!</v>
      </c>
      <c r="E33" s="50" t="e">
        <f>#REF!+E6</f>
        <v>#REF!</v>
      </c>
      <c r="F33" s="50" t="e">
        <f>#REF!+F6</f>
        <v>#REF!</v>
      </c>
      <c r="G33" s="46" t="e">
        <f t="shared" si="0"/>
        <v>#REF!</v>
      </c>
      <c r="H33" s="47" t="e">
        <f t="shared" si="1"/>
        <v>#REF!</v>
      </c>
    </row>
    <row r="34" spans="1:8" ht="15" hidden="1" customHeight="1">
      <c r="A34" s="9"/>
      <c r="B34" s="15" t="s">
        <v>12</v>
      </c>
      <c r="C34" s="14" t="s">
        <v>11</v>
      </c>
      <c r="D34" s="31">
        <f>D36+D44</f>
        <v>576493453.77999997</v>
      </c>
      <c r="E34" s="31">
        <f>E36+E44</f>
        <v>574465025.35000002</v>
      </c>
      <c r="F34" s="31">
        <v>428976821.79000002</v>
      </c>
      <c r="G34" s="28">
        <f t="shared" ref="G34:G46" si="3">E34/D34*100</f>
        <v>99.648143718423896</v>
      </c>
      <c r="H34" s="27">
        <f t="shared" ref="H34:H49" si="4">E34/F34*100</f>
        <v>133.91516654744154</v>
      </c>
    </row>
    <row r="35" spans="1:8" s="33" customFormat="1" ht="15" customHeight="1">
      <c r="A35" s="34"/>
      <c r="B35" s="15" t="s">
        <v>12</v>
      </c>
      <c r="C35" s="14" t="s">
        <v>11</v>
      </c>
      <c r="D35" s="31">
        <v>577864953.77999997</v>
      </c>
      <c r="E35" s="31">
        <v>575916525.35000002</v>
      </c>
      <c r="F35" s="31">
        <f>F36+F43</f>
        <v>559265509.71000004</v>
      </c>
      <c r="G35" s="28">
        <f t="shared" si="3"/>
        <v>99.66282287630446</v>
      </c>
      <c r="H35" s="27">
        <f t="shared" si="4"/>
        <v>102.97730064717099</v>
      </c>
    </row>
    <row r="36" spans="1:8" ht="36.75" customHeight="1">
      <c r="A36" s="9"/>
      <c r="B36" s="13" t="s">
        <v>10</v>
      </c>
      <c r="C36" s="12" t="s">
        <v>9</v>
      </c>
      <c r="D36" s="29">
        <v>576578859.80999994</v>
      </c>
      <c r="E36" s="29">
        <v>574550431.38</v>
      </c>
      <c r="F36" s="29">
        <f>F37+F38+F39+F40+F41+F42</f>
        <v>558976309.71000004</v>
      </c>
      <c r="G36" s="28">
        <f t="shared" si="3"/>
        <v>99.648195837310368</v>
      </c>
      <c r="H36" s="27">
        <f t="shared" si="4"/>
        <v>102.78618635521065</v>
      </c>
    </row>
    <row r="37" spans="1:8" ht="21.75" customHeight="1">
      <c r="A37" s="9"/>
      <c r="B37" s="11" t="s">
        <v>65</v>
      </c>
      <c r="C37" s="10" t="s">
        <v>8</v>
      </c>
      <c r="D37" s="30">
        <v>136731300</v>
      </c>
      <c r="E37" s="30">
        <v>136731300</v>
      </c>
      <c r="F37" s="30">
        <v>115998800</v>
      </c>
      <c r="G37" s="28">
        <f t="shared" si="3"/>
        <v>100</v>
      </c>
      <c r="H37" s="27">
        <f t="shared" si="4"/>
        <v>117.87302972099711</v>
      </c>
    </row>
    <row r="38" spans="1:8" s="33" customFormat="1" ht="21.75" customHeight="1">
      <c r="A38" s="34"/>
      <c r="B38" s="36" t="s">
        <v>76</v>
      </c>
      <c r="C38" s="35" t="s">
        <v>77</v>
      </c>
      <c r="D38" s="30">
        <v>7411800</v>
      </c>
      <c r="E38" s="30">
        <v>7411800</v>
      </c>
      <c r="F38" s="30">
        <v>8010100</v>
      </c>
      <c r="G38" s="28">
        <f t="shared" si="3"/>
        <v>100</v>
      </c>
      <c r="H38" s="27">
        <f t="shared" si="4"/>
        <v>92.530680016479195</v>
      </c>
    </row>
    <row r="39" spans="1:8" ht="21.75" customHeight="1">
      <c r="A39" s="9"/>
      <c r="B39" s="11" t="s">
        <v>62</v>
      </c>
      <c r="C39" s="10" t="s">
        <v>7</v>
      </c>
      <c r="D39" s="30">
        <v>143330477.05000001</v>
      </c>
      <c r="E39" s="30">
        <v>142240987.08000001</v>
      </c>
      <c r="F39" s="30">
        <v>149617241.05000001</v>
      </c>
      <c r="G39" s="28">
        <f t="shared" si="3"/>
        <v>99.239875571180903</v>
      </c>
      <c r="H39" s="27">
        <f t="shared" si="4"/>
        <v>95.069917131051113</v>
      </c>
    </row>
    <row r="40" spans="1:8" ht="21.75" customHeight="1">
      <c r="A40" s="9"/>
      <c r="B40" s="11" t="s">
        <v>63</v>
      </c>
      <c r="C40" s="10" t="s">
        <v>6</v>
      </c>
      <c r="D40" s="30">
        <v>260231272.09999999</v>
      </c>
      <c r="E40" s="30">
        <v>259848021.38999999</v>
      </c>
      <c r="F40" s="30">
        <v>256004240.16999999</v>
      </c>
      <c r="G40" s="28">
        <f t="shared" si="3"/>
        <v>99.852726881397729</v>
      </c>
      <c r="H40" s="27">
        <f t="shared" si="4"/>
        <v>101.50145217026387</v>
      </c>
    </row>
    <row r="41" spans="1:8" s="33" customFormat="1" ht="21.75" customHeight="1">
      <c r="A41" s="34"/>
      <c r="B41" s="11" t="s">
        <v>64</v>
      </c>
      <c r="C41" s="37" t="s">
        <v>5</v>
      </c>
      <c r="D41" s="30">
        <v>28874010.66</v>
      </c>
      <c r="E41" s="30">
        <v>28318322.91</v>
      </c>
      <c r="F41" s="30">
        <v>948228.76</v>
      </c>
      <c r="G41" s="28">
        <f t="shared" si="3"/>
        <v>98.075474319991812</v>
      </c>
      <c r="H41" s="27">
        <f t="shared" si="4"/>
        <v>2986.4442109939796</v>
      </c>
    </row>
    <row r="42" spans="1:8" ht="33.75" customHeight="1">
      <c r="A42" s="9"/>
      <c r="B42" s="38" t="s">
        <v>78</v>
      </c>
      <c r="C42" s="39" t="s">
        <v>79</v>
      </c>
      <c r="D42" s="30">
        <v>26255475.859999999</v>
      </c>
      <c r="E42" s="30">
        <v>26255475.859999999</v>
      </c>
      <c r="F42" s="30">
        <v>28397699.73</v>
      </c>
      <c r="G42" s="28">
        <f t="shared" si="3"/>
        <v>100</v>
      </c>
      <c r="H42" s="27">
        <f t="shared" si="4"/>
        <v>92.456347202879584</v>
      </c>
    </row>
    <row r="43" spans="1:8" s="33" customFormat="1" ht="26.25" customHeight="1">
      <c r="A43" s="34"/>
      <c r="B43" s="13" t="s">
        <v>71</v>
      </c>
      <c r="C43" s="12" t="s">
        <v>72</v>
      </c>
      <c r="D43" s="30">
        <v>1371500</v>
      </c>
      <c r="E43" s="30">
        <v>1451500</v>
      </c>
      <c r="F43" s="30">
        <v>289200</v>
      </c>
      <c r="G43" s="28">
        <f t="shared" si="3"/>
        <v>105.83302952971198</v>
      </c>
      <c r="H43" s="27">
        <f t="shared" si="4"/>
        <v>501.9017980636238</v>
      </c>
    </row>
    <row r="44" spans="1:8" s="33" customFormat="1" ht="45.75" customHeight="1">
      <c r="A44" s="34"/>
      <c r="B44" s="13" t="s">
        <v>4</v>
      </c>
      <c r="C44" s="12" t="s">
        <v>3</v>
      </c>
      <c r="D44" s="29">
        <v>-85406.03</v>
      </c>
      <c r="E44" s="29">
        <v>-85406.03</v>
      </c>
      <c r="F44" s="29">
        <v>0</v>
      </c>
      <c r="G44" s="28">
        <f t="shared" ref="G43:G45" si="5">E44/D44*100</f>
        <v>100</v>
      </c>
      <c r="H44" s="28">
        <v>0</v>
      </c>
    </row>
    <row r="45" spans="1:8" s="33" customFormat="1" ht="51" customHeight="1">
      <c r="A45" s="34"/>
      <c r="B45" s="11" t="s">
        <v>66</v>
      </c>
      <c r="C45" s="10" t="s">
        <v>3</v>
      </c>
      <c r="D45" s="30">
        <v>-85406.03</v>
      </c>
      <c r="E45" s="30">
        <v>-85406.03</v>
      </c>
      <c r="F45" s="30">
        <v>0</v>
      </c>
      <c r="G45" s="28">
        <f t="shared" si="5"/>
        <v>100</v>
      </c>
      <c r="H45" s="28">
        <v>0</v>
      </c>
    </row>
    <row r="46" spans="1:8" ht="15" customHeight="1" thickBot="1">
      <c r="A46" s="8"/>
      <c r="B46" s="7"/>
      <c r="C46" s="7"/>
      <c r="D46" s="32">
        <f>D6+D35</f>
        <v>685227060.57999992</v>
      </c>
      <c r="E46" s="32">
        <f>E6+E35</f>
        <v>668236877.60000002</v>
      </c>
      <c r="F46" s="32">
        <f>F6+F35</f>
        <v>666682044.37</v>
      </c>
      <c r="G46" s="28">
        <f t="shared" si="3"/>
        <v>97.520503208729252</v>
      </c>
      <c r="H46" s="27">
        <f t="shared" si="4"/>
        <v>100.23321960492714</v>
      </c>
    </row>
    <row r="47" spans="1:8" ht="35.25" hidden="1" customHeight="1">
      <c r="A47" s="6"/>
      <c r="B47" s="3"/>
      <c r="C47" s="3"/>
      <c r="D47" s="3"/>
      <c r="E47" s="3"/>
      <c r="F47" s="3"/>
      <c r="G47" s="19"/>
      <c r="H47" s="27" t="e">
        <f t="shared" si="4"/>
        <v>#DIV/0!</v>
      </c>
    </row>
    <row r="48" spans="1:8" ht="11.25" hidden="1" customHeight="1">
      <c r="A48" s="6" t="s">
        <v>1</v>
      </c>
      <c r="B48" s="3"/>
      <c r="C48" s="3"/>
      <c r="D48" s="5"/>
      <c r="E48" s="5"/>
      <c r="F48" s="5"/>
      <c r="G48" s="20"/>
      <c r="H48" s="27" t="e">
        <f t="shared" si="4"/>
        <v>#DIV/0!</v>
      </c>
    </row>
    <row r="49" spans="1:8" ht="11.25" hidden="1" customHeight="1">
      <c r="A49" s="3" t="s">
        <v>0</v>
      </c>
      <c r="B49" s="3"/>
      <c r="C49" s="3"/>
      <c r="D49" s="4"/>
      <c r="E49" s="4"/>
      <c r="F49" s="4"/>
      <c r="G49" s="21"/>
      <c r="H49" s="27" t="e">
        <f t="shared" si="4"/>
        <v>#DIV/0!</v>
      </c>
    </row>
    <row r="50" spans="1:8" ht="11.25" customHeight="1">
      <c r="A50" s="3"/>
      <c r="B50" s="3"/>
      <c r="C50" s="3"/>
      <c r="D50" s="3"/>
      <c r="E50" s="3"/>
      <c r="F50" s="3"/>
      <c r="G50" s="19"/>
    </row>
  </sheetData>
  <mergeCells count="2">
    <mergeCell ref="D4:D5"/>
    <mergeCell ref="G4:H4"/>
  </mergeCells>
  <pageMargins left="0.19685039370078741" right="0.19685039370078741" top="0.59055118110236227" bottom="0" header="0.19685039370078741" footer="0.19685039370078741"/>
  <pageSetup paperSize="9" scale="7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</vt:lpstr>
      <vt:lpstr>Вып.плана.!Заголовки_для_печати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Zvontzova</dc:creator>
  <cp:lastModifiedBy>Budjet2</cp:lastModifiedBy>
  <cp:lastPrinted>2024-03-12T09:50:28Z</cp:lastPrinted>
  <dcterms:created xsi:type="dcterms:W3CDTF">2016-04-12T06:29:51Z</dcterms:created>
  <dcterms:modified xsi:type="dcterms:W3CDTF">2024-03-12T09:51:12Z</dcterms:modified>
</cp:coreProperties>
</file>